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Financeiro\BOOK RELATÓRIOS FINANCEIROS\mar-2023\Transparência ref. mês anterior (Fluxos de Caixa e Rateio - Mensal)\Fluxos de Caixa Mês Anterior\"/>
    </mc:Choice>
  </mc:AlternateContent>
  <bookViews>
    <workbookView xWindow="0" yWindow="0" windowWidth="23040" windowHeight="9264" tabRatio="500"/>
  </bookViews>
  <sheets>
    <sheet name="022023" sheetId="5" r:id="rId1"/>
  </sheets>
  <definedNames>
    <definedName name="_xlnm.Print_Area" localSheetId="0">'022023'!$A$1:$B$101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7" i="5" l="1"/>
  <c r="B35" i="5" l="1"/>
  <c r="B56" i="5"/>
  <c r="B79" i="5" l="1"/>
  <c r="B54" i="5"/>
  <c r="B57" i="5"/>
  <c r="B52" i="5"/>
  <c r="B36" i="5" l="1"/>
  <c r="B61" i="5"/>
  <c r="B78" i="5" l="1"/>
  <c r="B45" i="5" l="1"/>
  <c r="B41" i="5" l="1"/>
  <c r="B74" i="5"/>
  <c r="B68" i="5"/>
  <c r="B69" i="5" s="1"/>
  <c r="B80" i="5" s="1"/>
  <c r="B47" i="5"/>
  <c r="B48" i="5" s="1"/>
  <c r="B29" i="5"/>
  <c r="C80" i="5" l="1"/>
</calcChain>
</file>

<file path=xl/sharedStrings.xml><?xml version="1.0" encoding="utf-8"?>
<sst xmlns="http://schemas.openxmlformats.org/spreadsheetml/2006/main" count="75" uniqueCount="75">
  <si>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</si>
  <si>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</si>
  <si>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</si>
  <si>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</si>
  <si>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</si>
  <si>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</si>
  <si>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</si>
  <si>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</si>
  <si>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</si>
  <si>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</si>
  <si>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</si>
  <si>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</si>
  <si>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</si>
  <si>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</si>
  <si>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</si>
  <si>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</si>
  <si>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</si>
  <si>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</si>
  <si>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</si>
  <si>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</si>
  <si>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</si>
  <si>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</si>
  <si>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</si>
  <si>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</si>
  <si>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</si>
  <si>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</si>
  <si>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</si>
  <si>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</si>
  <si>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</si>
  <si>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</si>
  <si>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</si>
  <si>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</si>
  <si>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</si>
  <si>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</si>
  <si>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</si>
  <si>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</si>
  <si>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</si>
  <si>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</si>
  <si>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</si>
  <si>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</si>
  <si>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</si>
  <si>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</si>
  <si>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</si>
  <si>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</si>
  <si>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</si>
  <si>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</si>
  <si>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</si>
  <si>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</si>
  <si>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</si>
  <si>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</si>
  <si>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</si>
  <si>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</si>
  <si>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</si>
  <si>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</si>
  <si>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</si>
  <si>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</si>
  <si>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</si>
  <si>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</si>
  <si>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</si>
  <si>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</si>
  <si>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CONTRATO DE GESTÃO/ADITIVO Nº: 038/2022 - SES - REGULAR</t>
  </si>
  <si>
    <t>VIGÊNCIA DO CONTRATO DE GESTÃO:  01/06/2022 A 31/05/2026</t>
  </si>
  <si>
    <t>CNPJ:  21.236.845/0001-50</t>
  </si>
  <si>
    <t>CNPJ: 02.529.964/0001-57</t>
  </si>
  <si>
    <t>2.1 Repasse - CUSTEIO  CEF 4293-6 / ITAU 99312-9</t>
  </si>
  <si>
    <t>3.1 Resgate Aplicação - CUSTEIO 4293-6 / ITAU 99312-9</t>
  </si>
  <si>
    <t>4.1 Aplicação Financeira - CUSTEIO 4293-6 / ITAU 99312-9</t>
  </si>
  <si>
    <t>2.5 Outras entradas - (REEMBOLSOS DE DESPESAS/ESTORNOS BANCÁRIOS/EMPRÉSTIMO)</t>
  </si>
  <si>
    <t>CNPJ: 21.236.845/0006-65</t>
  </si>
  <si>
    <t>Competência: 02/2023</t>
  </si>
  <si>
    <t>7.SALDO BANCÁRIO FINAL EM 28/02/2023</t>
  </si>
  <si>
    <t>Goiânia, 28 de fevereiro de 2023</t>
  </si>
  <si>
    <t>9.Nota Explicativa:</t>
  </si>
  <si>
    <t>8.4 Glosa - Outras (Dedução ref. Serviços não prestados ainda (Despacho 867/2022-SES/GAOS, processo 2020000010037536-pasta X)</t>
  </si>
  <si>
    <t>8.3 Glosa - Fatura Enel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</si>
</sst>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0" fillId="0" borderId="0" xfId="0" applyNumberFormat="1" applyFont="1"/>
    <xf numFmtId="9" fontId="0" fillId="0" borderId="0" xfId="2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92</xdr:row>
      <xdr:rowOff>6512</xdr:rowOff>
    </xdr:from>
    <xdr:to>
      <xdr:col>1</xdr:col>
      <xdr:colOff>1971675</xdr:colOff>
      <xdr:row>95</xdr:row>
      <xdr:rowOff>114300</xdr:rowOff>
    </xdr:to>
    <xdr:sp macro="" textlink="">
      <xdr:nvSpPr>
        <xdr:cNvPr id="3" name="CaixaDeTexto 2"/>
        <xdr:cNvSpPr txBox="1"/>
      </xdr:nvSpPr>
      <xdr:spPr>
        <a:xfrm>
          <a:off x="6519333" y="19370837"/>
          <a:ext cx="3443817" cy="67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92</xdr:row>
      <xdr:rowOff>9117</xdr:rowOff>
    </xdr:from>
    <xdr:to>
      <xdr:col>0</xdr:col>
      <xdr:colOff>6163735</xdr:colOff>
      <xdr:row>95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97</xdr:row>
      <xdr:rowOff>13026</xdr:rowOff>
    </xdr:from>
    <xdr:to>
      <xdr:col>0</xdr:col>
      <xdr:colOff>6180667</xdr:colOff>
      <xdr:row>100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LIDIANY DE JESUS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20789/0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0"/>
  <sheetViews>
    <sheetView showGridLines="0" tabSelected="1" zoomScaleNormal="100" zoomScaleSheetLayoutView="70" zoomScalePageLayoutView="70" workbookViewId="0">
      <selection activeCell="B100" sqref="A1:B100"/>
    </sheetView>
  </sheetViews>
  <sheetFormatPr defaultColWidth="41.6640625" defaultRowHeight="14.4" x14ac:dyDescent="0.3"/>
  <cols>
    <col min="1" max="1" width="122.77734375" style="1" customWidth="1"/>
    <col min="2" max="2" width="18.88671875" style="1" customWidth="1"/>
    <col min="3" max="3" width="33.33203125" style="1" customWidth="1"/>
    <col min="4" max="4" width="41.6640625" style="2"/>
    <col min="5" max="1024" width="41.6640625" style="1"/>
  </cols>
  <sheetData>
    <row r="1" spans="1:3" ht="99.9" customHeight="1" x14ac:dyDescent="0.3">
      <c r="A1" s="80"/>
      <c r="B1" s="80"/>
    </row>
    <row r="2" spans="1:3" s="1" customFormat="1" ht="9" customHeight="1" x14ac:dyDescent="0.3">
      <c r="A2" s="81" t="s">
        <v>0</v>
      </c>
      <c r="B2" s="81"/>
      <c r="C2" s="2"/>
    </row>
    <row r="3" spans="1:3" s="1" customFormat="1" ht="9" customHeight="1" x14ac:dyDescent="0.3">
      <c r="A3" s="81"/>
      <c r="B3" s="81"/>
      <c r="C3" s="2"/>
    </row>
    <row r="4" spans="1:3" s="1" customFormat="1" ht="9" customHeight="1" x14ac:dyDescent="0.3">
      <c r="A4" s="81"/>
      <c r="B4" s="81"/>
      <c r="C4" s="2"/>
    </row>
    <row r="5" spans="1:3" s="1" customFormat="1" ht="9" customHeight="1" x14ac:dyDescent="0.3">
      <c r="A5" s="81"/>
      <c r="B5" s="81"/>
      <c r="C5" s="2"/>
    </row>
    <row r="6" spans="1:3" s="1" customFormat="1" ht="9" customHeight="1" x14ac:dyDescent="0.3">
      <c r="A6" s="81"/>
      <c r="B6" s="81"/>
      <c r="C6" s="2"/>
    </row>
    <row r="7" spans="1:3" s="1" customFormat="1" ht="9" customHeight="1" x14ac:dyDescent="0.3">
      <c r="A7" s="81"/>
      <c r="B7" s="81"/>
      <c r="C7" s="3"/>
    </row>
    <row r="8" spans="1:3" s="1" customFormat="1" ht="23.25" customHeight="1" x14ac:dyDescent="0.3">
      <c r="A8" s="82" t="s">
        <v>1</v>
      </c>
      <c r="B8" s="82"/>
      <c r="C8" s="3"/>
    </row>
    <row r="9" spans="1:3" s="1" customFormat="1" ht="23.25" customHeight="1" x14ac:dyDescent="0.3">
      <c r="A9" s="82"/>
      <c r="B9" s="82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63</v>
      </c>
      <c r="B11" s="23"/>
      <c r="C11" s="2"/>
    </row>
    <row r="12" spans="1:3" s="1" customFormat="1" ht="15.9" customHeight="1" x14ac:dyDescent="0.3">
      <c r="A12" s="24" t="s">
        <v>53</v>
      </c>
      <c r="B12" s="24"/>
      <c r="C12" s="4"/>
    </row>
    <row r="13" spans="1:3" s="1" customFormat="1" ht="15.9" customHeight="1" x14ac:dyDescent="0.3">
      <c r="A13" s="25" t="s">
        <v>62</v>
      </c>
      <c r="B13" s="23"/>
      <c r="C13" s="2"/>
    </row>
    <row r="14" spans="1:3" s="1" customFormat="1" ht="15.9" customHeight="1" x14ac:dyDescent="0.3">
      <c r="A14" s="24" t="s">
        <v>59</v>
      </c>
      <c r="B14" s="24"/>
      <c r="C14" s="5"/>
    </row>
    <row r="15" spans="1:3" s="1" customFormat="1" ht="15.9" customHeight="1" x14ac:dyDescent="0.3">
      <c r="A15" s="72" t="s">
        <v>68</v>
      </c>
      <c r="B15" s="23"/>
      <c r="C15" s="2"/>
    </row>
    <row r="16" spans="1:3" s="1" customFormat="1" ht="15.9" customHeight="1" x14ac:dyDescent="0.3">
      <c r="A16" s="74" t="s">
        <v>60</v>
      </c>
      <c r="B16" s="74"/>
      <c r="C16" s="4"/>
    </row>
    <row r="17" spans="1:4" s="1" customFormat="1" ht="15.9" customHeight="1" x14ac:dyDescent="0.3">
      <c r="A17" s="74" t="s">
        <v>61</v>
      </c>
      <c r="B17" s="74"/>
      <c r="C17" s="5"/>
    </row>
    <row r="18" spans="1:4" s="1" customFormat="1" ht="15.9" customHeight="1" x14ac:dyDescent="0.3">
      <c r="A18" s="72"/>
      <c r="B18" s="75"/>
      <c r="C18" s="5"/>
    </row>
    <row r="19" spans="1:4" s="7" customFormat="1" ht="15.9" customHeight="1" x14ac:dyDescent="0.3">
      <c r="A19" s="76" t="s">
        <v>48</v>
      </c>
      <c r="B19" s="73">
        <v>13942515.199999999</v>
      </c>
      <c r="C19" s="6"/>
    </row>
    <row r="20" spans="1:4" s="7" customFormat="1" ht="15.9" customHeight="1" x14ac:dyDescent="0.3">
      <c r="A20" s="26" t="s">
        <v>49</v>
      </c>
      <c r="B20" s="27">
        <v>0</v>
      </c>
      <c r="C20" s="6"/>
    </row>
    <row r="21" spans="1:4" s="7" customFormat="1" ht="15.9" customHeight="1" x14ac:dyDescent="0.3">
      <c r="A21" s="26"/>
      <c r="B21" s="28"/>
      <c r="C21" s="6"/>
    </row>
    <row r="22" spans="1:4" s="1" customFormat="1" ht="21.9" customHeight="1" x14ac:dyDescent="0.3">
      <c r="A22" s="83" t="s">
        <v>2</v>
      </c>
      <c r="B22" s="83"/>
      <c r="C22" s="4"/>
    </row>
    <row r="23" spans="1:4" s="1" customFormat="1" ht="14.1" customHeight="1" x14ac:dyDescent="0.3">
      <c r="A23" s="29"/>
      <c r="B23" s="84" t="s">
        <v>47</v>
      </c>
      <c r="C23" s="4"/>
    </row>
    <row r="24" spans="1:4" s="1" customFormat="1" ht="15.9" customHeight="1" x14ac:dyDescent="0.3">
      <c r="A24" s="30" t="s">
        <v>69</v>
      </c>
      <c r="B24" s="84"/>
      <c r="C24" s="8"/>
    </row>
    <row r="25" spans="1:4" s="1" customFormat="1" ht="15.9" customHeight="1" x14ac:dyDescent="0.3">
      <c r="A25" s="31" t="s">
        <v>3</v>
      </c>
      <c r="B25" s="32"/>
      <c r="C25" s="9"/>
    </row>
    <row r="26" spans="1:4" s="1" customFormat="1" ht="15.9" customHeight="1" x14ac:dyDescent="0.3">
      <c r="A26" s="33" t="s">
        <v>4</v>
      </c>
      <c r="B26" s="73">
        <v>0</v>
      </c>
      <c r="C26" s="10"/>
    </row>
    <row r="27" spans="1:4" s="1" customFormat="1" ht="15.9" customHeight="1" x14ac:dyDescent="0.3">
      <c r="A27" s="33" t="s">
        <v>42</v>
      </c>
      <c r="B27" s="73">
        <v>20</v>
      </c>
      <c r="C27" s="10"/>
    </row>
    <row r="28" spans="1:4" s="1" customFormat="1" ht="15.9" customHeight="1" x14ac:dyDescent="0.3">
      <c r="A28" s="33" t="s">
        <v>43</v>
      </c>
      <c r="B28" s="73">
        <v>1962583.8900000001</v>
      </c>
      <c r="C28" s="10"/>
    </row>
    <row r="29" spans="1:4" s="1" customFormat="1" ht="15.9" customHeight="1" x14ac:dyDescent="0.3">
      <c r="A29" s="35" t="s">
        <v>28</v>
      </c>
      <c r="B29" s="36">
        <f>B27+B28+B26</f>
        <v>1962603.8900000001</v>
      </c>
      <c r="C29" s="10"/>
    </row>
    <row r="30" spans="1:4" s="1" customFormat="1" ht="15.9" customHeight="1" x14ac:dyDescent="0.3">
      <c r="A30" s="37"/>
      <c r="B30" s="27"/>
      <c r="C30" s="10"/>
      <c r="D30" s="77"/>
    </row>
    <row r="31" spans="1:4" s="1" customFormat="1" ht="15.9" customHeight="1" x14ac:dyDescent="0.3">
      <c r="A31" s="31" t="s">
        <v>5</v>
      </c>
      <c r="B31" s="31"/>
      <c r="C31" s="8"/>
    </row>
    <row r="32" spans="1:4" s="1" customFormat="1" ht="15.9" customHeight="1" x14ac:dyDescent="0.3">
      <c r="A32" s="38" t="s">
        <v>64</v>
      </c>
      <c r="B32" s="27">
        <v>8780312.8699999992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78"/>
    </row>
    <row r="34" spans="1:3" s="12" customFormat="1" ht="15.9" customHeight="1" x14ac:dyDescent="0.3">
      <c r="A34" s="22" t="s">
        <v>55</v>
      </c>
      <c r="B34" s="27">
        <v>22957.82</v>
      </c>
      <c r="C34" s="11"/>
    </row>
    <row r="35" spans="1:3" s="12" customFormat="1" ht="15.9" customHeight="1" x14ac:dyDescent="0.3">
      <c r="A35" s="22" t="s">
        <v>67</v>
      </c>
      <c r="B35" s="73">
        <f>6094.19</f>
        <v>6094.19</v>
      </c>
      <c r="C35" s="11"/>
    </row>
    <row r="36" spans="1:3" s="12" customFormat="1" ht="15.9" customHeight="1" x14ac:dyDescent="0.3">
      <c r="A36" s="39" t="s">
        <v>29</v>
      </c>
      <c r="B36" s="36">
        <f>SUM(B32:B35)</f>
        <v>8809364.879999999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65</v>
      </c>
      <c r="B39" s="27">
        <v>5180899.4000000004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5180899.4000000004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66</v>
      </c>
      <c r="B44" s="27">
        <v>5543684.3099999996</v>
      </c>
      <c r="C44" s="16"/>
    </row>
    <row r="45" spans="1:3" s="12" customFormat="1" ht="15.9" customHeight="1" x14ac:dyDescent="0.3">
      <c r="A45" s="44" t="s">
        <v>8</v>
      </c>
      <c r="B45" s="36">
        <f>B44</f>
        <v>5543684.3099999996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5543684.3099999996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f>1153384.43+19216.94</f>
        <v>1172601.3699999999</v>
      </c>
      <c r="C52" s="11"/>
    </row>
    <row r="53" spans="1:3" s="12" customFormat="1" ht="15.9" customHeight="1" x14ac:dyDescent="0.3">
      <c r="A53" s="52" t="s">
        <v>13</v>
      </c>
      <c r="B53" s="27">
        <v>5431061.5199999996</v>
      </c>
      <c r="C53" s="11"/>
    </row>
    <row r="54" spans="1:3" s="12" customFormat="1" ht="15.9" customHeight="1" x14ac:dyDescent="0.3">
      <c r="A54" s="52" t="s">
        <v>14</v>
      </c>
      <c r="B54" s="27">
        <f>354247.34+8430</f>
        <v>362677.34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493308.36+11079.63+847.43</f>
        <v>505235.42</v>
      </c>
      <c r="C56" s="11"/>
    </row>
    <row r="57" spans="1:3" s="12" customFormat="1" ht="15.9" customHeight="1" x14ac:dyDescent="0.3">
      <c r="A57" s="51" t="s">
        <v>17</v>
      </c>
      <c r="B57" s="27">
        <f>621080.31+654.19</f>
        <v>621734.5</v>
      </c>
      <c r="C57" s="11"/>
    </row>
    <row r="58" spans="1:3" s="12" customFormat="1" ht="29.1" customHeight="1" x14ac:dyDescent="0.3">
      <c r="A58" s="51" t="s">
        <v>51</v>
      </c>
      <c r="B58" s="27">
        <v>330336.11</v>
      </c>
      <c r="C58" s="11"/>
    </row>
    <row r="59" spans="1:3" s="12" customFormat="1" ht="15.9" customHeight="1" x14ac:dyDescent="0.3">
      <c r="A59" s="48" t="s">
        <v>50</v>
      </c>
      <c r="B59" s="27">
        <v>882.8</v>
      </c>
      <c r="C59" s="11"/>
    </row>
    <row r="60" spans="1:3" s="12" customFormat="1" ht="15.9" customHeight="1" x14ac:dyDescent="0.3">
      <c r="A60" s="48" t="s">
        <v>56</v>
      </c>
      <c r="B60" s="27">
        <v>10172.719999999999</v>
      </c>
      <c r="C60" s="11"/>
    </row>
    <row r="61" spans="1:3" s="12" customFormat="1" ht="15.9" customHeight="1" x14ac:dyDescent="0.3">
      <c r="A61" s="44" t="s">
        <v>52</v>
      </c>
      <c r="B61" s="36">
        <f>SUM(B52:B60)</f>
        <v>8434701.7800000012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0</v>
      </c>
      <c r="C68" s="16"/>
    </row>
    <row r="69" spans="1:4" s="12" customFormat="1" ht="15.9" customHeight="1" x14ac:dyDescent="0.3">
      <c r="A69" s="44" t="s">
        <v>33</v>
      </c>
      <c r="B69" s="36">
        <f>B61+B68</f>
        <v>8434701.7800000012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70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44</v>
      </c>
      <c r="B78" s="34">
        <f>10+10</f>
        <v>20</v>
      </c>
      <c r="C78" s="10"/>
      <c r="D78" s="21"/>
    </row>
    <row r="79" spans="1:4" s="12" customFormat="1" ht="15.9" customHeight="1" x14ac:dyDescent="0.3">
      <c r="A79" s="57" t="s">
        <v>45</v>
      </c>
      <c r="B79" s="34">
        <f>2092748.28+244497.66+1.05</f>
        <v>2337246.9899999998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2337266.9899999984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54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74</v>
      </c>
      <c r="B85" s="58">
        <v>89286.07</v>
      </c>
      <c r="C85" s="5"/>
      <c r="D85" s="2"/>
      <c r="E85" s="21"/>
    </row>
    <row r="86" spans="1:5" s="12" customFormat="1" ht="15.9" customHeight="1" x14ac:dyDescent="0.3">
      <c r="A86" s="61" t="s">
        <v>73</v>
      </c>
      <c r="B86" s="58">
        <v>5012136.33</v>
      </c>
      <c r="C86" s="5"/>
      <c r="D86" s="2"/>
    </row>
    <row r="87" spans="1:5" s="12" customFormat="1" ht="15.9" customHeight="1" x14ac:dyDescent="0.3">
      <c r="A87" s="62" t="s">
        <v>27</v>
      </c>
      <c r="B87" s="63">
        <f>B83+B84+B86+B85</f>
        <v>5101422.4000000004</v>
      </c>
      <c r="C87" s="1"/>
      <c r="D87" s="2"/>
    </row>
    <row r="88" spans="1:5" s="12" customFormat="1" ht="34.950000000000003" customHeight="1" x14ac:dyDescent="0.3">
      <c r="A88" s="66" t="s">
        <v>72</v>
      </c>
      <c r="B88" s="67"/>
      <c r="C88" s="1"/>
      <c r="D88" s="2"/>
    </row>
    <row r="89" spans="1:5" s="1" customFormat="1" ht="15.75" customHeight="1" x14ac:dyDescent="0.3">
      <c r="A89" s="65"/>
      <c r="B89" s="71" t="s">
        <v>71</v>
      </c>
      <c r="C89" s="4"/>
      <c r="D89" s="2"/>
    </row>
    <row r="90" spans="1:5" s="1" customFormat="1" x14ac:dyDescent="0.3">
      <c r="A90" s="79"/>
      <c r="B90" s="79"/>
      <c r="D90" s="2"/>
    </row>
    <row r="91" spans="1:5" s="12" customFormat="1" x14ac:dyDescent="0.3">
      <c r="A91" s="1"/>
      <c r="B91" s="1"/>
      <c r="C91" s="1"/>
      <c r="D91" s="2"/>
    </row>
    <row r="92" spans="1:5" x14ac:dyDescent="0.3">
      <c r="A92" s="70" t="s">
        <v>57</v>
      </c>
    </row>
    <row r="96" spans="1:5" x14ac:dyDescent="0.3">
      <c r="A96" s="70" t="s">
        <v>58</v>
      </c>
    </row>
    <row r="100" spans="2:4" s="1" customFormat="1" ht="18" customHeight="1" x14ac:dyDescent="0.3">
      <c r="B100" s="20"/>
      <c r="D100" s="2"/>
    </row>
  </sheetData>
  <mergeCells count="6">
    <mergeCell ref="A90:B90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wzbn27JEeI7+januIsEuPUawZKdV48YdCETDwizl+rg=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4yyxXTnZUmp2ejZPlncYX9lPEPobUWa7lCMu5syq2Ec=</DigestValue>
    </Reference>
  </SignedInfo>
  <SignatureValue>HNAPkuBh3Ko3bGPjGm1zskbRV/3bfcppoiXyRupr1SQnsnrRTd5LquFAExxV5Ax14MqvRhKGIswO
wCTy8z3AHJp3B680wS1N8C55fm7Z5+8dbz3Qsj7g0IEmlT27ls969cS7gm1UdB/mCFFVrr8XNn6N
uvPZofxUQtJYtpsNULh+k9l0hcqpjpi050BaPCKPkoFDWZakSD4afLz+htH2qL4SS952PqFMI1fE
MuA9RtXKV9O2es6dnaWnvTjoNIswbU3FlAh/yy1x9PDA+MeWyZvnprQpZrVJfEkGURJbpUdlqBgO
gZ5W50YhMefLZeznfGQZMHemKGNwJTk34eaXnQ==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L0CyGtFaa76KGT6hUZ4Kl3QglA9B0JoWuTx9eYTVxwk=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vN2U/0y9OjevTF+rADjEr1Lme02gTyp99XsFIKtilj4=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5riV/Hn86RpydweFlKuR+Dna2x2zH9XsvGLVOLQXuhY=</DigestValue>
      </Reference>
      <Reference URI="/xl/styles.xml?ContentType=application/vnd.openxmlformats-officedocument.spreadsheetml.styles+xml">
        <DigestMethod Algorithm="http://www.w3.org/2001/04/xmlenc#sha256"/>
        <DigestValue>NT58M4GgT/h6a0urRPCos/M9PPk5k08EZW2SgxYQp7o=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Z/rSLMQaZHjlDtygvwI1ychGGT3Z7YMZdGL0VaoAO4Q=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Od7sShcEIzhqI9rqQny66xFGRiqf5q1RXpmg8Qslp9w=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2023-03-22T18:32:15Z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2023-03-22T18:32:15Z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022023</vt:lpstr>
      <vt:lpstr>'022023'!Area_de_impressao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Cristina Dias Gonçalves</dc:creator>
  <dc:description/>
  <cp:lastModifiedBy>Adriano Adriano Salles Amadeu</cp:lastModifiedBy>
  <cp:lastPrinted>2023-03-22T17:59:07Z</cp:lastPrinted>
  <dcterms:created xsi:type="dcterms:W3CDTF">2021-09-23T15:15:02Z</dcterms:created>
  <dcterms:modified xsi:type="dcterms:W3CDTF">2023-03-22T17:59:42Z</dcterms:modified>
</cp:coreProperties>
</file>