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"/>
    </mc:Choice>
  </mc:AlternateContent>
  <bookViews>
    <workbookView xWindow="0" yWindow="0" windowWidth="28800" windowHeight="12432" tabRatio="500"/>
  </bookViews>
  <sheets>
    <sheet name="102022" sheetId="5" r:id="rId1"/>
  </sheets>
  <definedNames>
    <definedName name="_xlnm.Print_Area" localSheetId="0">'102022'!$A$1:$B$100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" i="5" l="1"/>
  <c r="B79" i="5"/>
  <c r="B36" i="5" l="1"/>
  <c r="B41" i="5"/>
  <c r="B78" i="5"/>
  <c r="B61" i="5"/>
  <c r="B45" i="5"/>
  <c r="B48" i="5" s="1"/>
  <c r="B86" i="5" l="1"/>
  <c r="B74" i="5"/>
  <c r="B68" i="5"/>
  <c r="B69" i="5" s="1"/>
  <c r="B47" i="5"/>
  <c r="B29" i="5"/>
  <c r="B80" i="5" l="1"/>
  <c r="C80" i="5" l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<sst xmlns="http://schemas.openxmlformats.org/spreadsheetml/2006/main" count="74" uniqueCount="74">
  <si>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</si>
  <si>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</si>
  <si>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</si>
  <si>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</si>
  <si>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</si>
  <si>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</si>
  <si>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</si>
  <si>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</si>
  <si>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</si>
  <si>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</si>
  <si>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</si>
  <si>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</si>
  <si>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</si>
  <si>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</si>
  <si>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</si>
  <si>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</si>
  <si>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</si>
  <si>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</si>
  <si>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</si>
  <si>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</si>
  <si>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</si>
  <si>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</si>
  <si>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</si>
  <si>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</si>
  <si>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</si>
  <si>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</si>
  <si>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</si>
  <si>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</si>
  <si>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</si>
  <si>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</si>
  <si>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</si>
  <si>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</si>
  <si>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</si>
  <si>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</si>
  <si>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</si>
  <si>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</si>
  <si>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</si>
  <si>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</si>
  <si>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</si>
  <si>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</si>
  <si>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</si>
  <si>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</si>
  <si>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</si>
  <si>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</si>
  <si>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</si>
  <si>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</si>
  <si>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</si>
  <si>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</si>
  <si>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</si>
  <si>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</si>
  <si>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</si>
  <si>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</si>
  <si>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</si>
  <si>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</si>
  <si>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</si>
  <si>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</si>
  <si>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</si>
  <si>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</si>
  <si>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</si>
  <si>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</si>
  <si>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</si>
  <si>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</si>
  <si>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</si>
  <si>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CNPJ: (*)</t>
  </si>
  <si>
    <t>2.1 Repasse - CUSTEIO  CEF 4217-0  / CEF 4241-3 / ITAU 99524-9</t>
  </si>
  <si>
    <t>3.1 Resgate Aplicação - CUSTEIO 4217-0 / CEF 4241-3 / ITAU 99524-9</t>
  </si>
  <si>
    <t>4.1 Aplicação Financeira - CUSTEIO  4217-0 / CEF 4241-3 / ITAU 99524-9</t>
  </si>
  <si>
    <t>CONTRATO DE GESTÃO/ADITIVO Nº: 033/2022 - SES - EMERGENCIAL</t>
  </si>
  <si>
    <t>VIGÊNCIA DO CONTRATO DE GESTÃO:   31/05/2022</t>
  </si>
  <si>
    <t>9.Nota Explicativa: (*) A Criação do CNPJ da unidade é de competência do Parceiro Público e encontra-se em fase de cadastro.
                                 Contrato Emergencial finalizado em 31/05/2022, período contempla obrigações residuais do contrato em questão.</t>
  </si>
  <si>
    <t>2.5 Outras entradas - (REEMBOLSOS DE DESPESAS/ESTORNOS BANCÁRIOS/EMPRÉSTIMO)</t>
  </si>
  <si>
    <t>7.SALDO BANCÁRIO FINAL EM 31/10/2022</t>
  </si>
  <si>
    <t>Competência: 10/2022</t>
  </si>
  <si>
    <t>Goiânia, 31 de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</si>
</sst>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1</xdr:col>
      <xdr:colOff>1007145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2279374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242042"/>
          <a:ext cx="2830076" cy="654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="115" zoomScaleNormal="115" zoomScaleSheetLayoutView="70" zoomScalePageLayoutView="70" workbookViewId="0">
      <selection activeCell="B99" sqref="A1:B99"/>
    </sheetView>
  </sheetViews>
  <sheetFormatPr defaultColWidth="41.6640625" defaultRowHeight="14.4" x14ac:dyDescent="0.3"/>
  <cols>
    <col min="1" max="1" width="103.109375" style="1" customWidth="1"/>
    <col min="2" max="2" width="33" style="1" customWidth="1"/>
    <col min="3" max="3" width="25.5546875" style="1" customWidth="1"/>
    <col min="4" max="4" width="41.6640625" style="2"/>
    <col min="5" max="1024" width="41.6640625" style="1"/>
  </cols>
  <sheetData>
    <row r="1" spans="1:3" ht="99.9" customHeight="1" x14ac:dyDescent="0.3">
      <c r="A1" s="75"/>
      <c r="B1" s="75"/>
    </row>
    <row r="2" spans="1:3" s="1" customFormat="1" ht="9" customHeight="1" x14ac:dyDescent="0.3">
      <c r="A2" s="76" t="s">
        <v>0</v>
      </c>
      <c r="B2" s="76"/>
      <c r="C2" s="2"/>
    </row>
    <row r="3" spans="1:3" s="1" customFormat="1" ht="9" customHeight="1" x14ac:dyDescent="0.3">
      <c r="A3" s="76"/>
      <c r="B3" s="76"/>
      <c r="C3" s="2"/>
    </row>
    <row r="4" spans="1:3" s="1" customFormat="1" ht="9" customHeight="1" x14ac:dyDescent="0.3">
      <c r="A4" s="76"/>
      <c r="B4" s="76"/>
      <c r="C4" s="2"/>
    </row>
    <row r="5" spans="1:3" s="1" customFormat="1" ht="9" customHeight="1" x14ac:dyDescent="0.3">
      <c r="A5" s="76"/>
      <c r="B5" s="76"/>
      <c r="C5" s="2"/>
    </row>
    <row r="6" spans="1:3" s="1" customFormat="1" ht="9" customHeight="1" x14ac:dyDescent="0.3">
      <c r="A6" s="76"/>
      <c r="B6" s="76"/>
      <c r="C6" s="2"/>
    </row>
    <row r="7" spans="1:3" s="1" customFormat="1" ht="9" customHeight="1" x14ac:dyDescent="0.3">
      <c r="A7" s="76"/>
      <c r="B7" s="76"/>
      <c r="C7" s="3"/>
    </row>
    <row r="8" spans="1:3" s="1" customFormat="1" ht="23.25" customHeight="1" x14ac:dyDescent="0.3">
      <c r="A8" s="77" t="s">
        <v>1</v>
      </c>
      <c r="B8" s="77"/>
      <c r="C8" s="3"/>
    </row>
    <row r="9" spans="1:3" s="1" customFormat="1" ht="23.25" customHeight="1" x14ac:dyDescent="0.3">
      <c r="A9" s="77"/>
      <c r="B9" s="77"/>
      <c r="C9" s="3"/>
    </row>
    <row r="10" spans="1:3" s="1" customFormat="1" ht="15.9" customHeight="1" x14ac:dyDescent="0.3">
      <c r="A10" s="22" t="s">
        <v>37</v>
      </c>
      <c r="B10" s="22"/>
      <c r="C10" s="2"/>
    </row>
    <row r="11" spans="1:3" s="1" customFormat="1" ht="15.9" customHeight="1" x14ac:dyDescent="0.3">
      <c r="A11" s="22" t="s">
        <v>55</v>
      </c>
      <c r="B11" s="23"/>
      <c r="C11" s="2"/>
    </row>
    <row r="12" spans="1:3" s="1" customFormat="1" ht="15.9" customHeight="1" x14ac:dyDescent="0.3">
      <c r="A12" s="24" t="s">
        <v>56</v>
      </c>
      <c r="B12" s="24"/>
      <c r="C12" s="4"/>
    </row>
    <row r="13" spans="1:3" s="1" customFormat="1" ht="15.9" customHeight="1" x14ac:dyDescent="0.3">
      <c r="A13" s="25" t="s">
        <v>28</v>
      </c>
      <c r="B13" s="23"/>
      <c r="C13" s="2"/>
    </row>
    <row r="14" spans="1:3" s="1" customFormat="1" ht="15.9" customHeight="1" x14ac:dyDescent="0.3">
      <c r="A14" s="24" t="s">
        <v>62</v>
      </c>
      <c r="B14" s="24"/>
      <c r="C14" s="5"/>
    </row>
    <row r="15" spans="1:3" s="1" customFormat="1" ht="15.9" customHeight="1" x14ac:dyDescent="0.3">
      <c r="A15" s="72" t="s">
        <v>63</v>
      </c>
      <c r="B15" s="23"/>
      <c r="C15" s="2"/>
    </row>
    <row r="16" spans="1:3" s="1" customFormat="1" ht="15.9" customHeight="1" x14ac:dyDescent="0.3">
      <c r="A16" s="24" t="s">
        <v>67</v>
      </c>
      <c r="B16" s="24"/>
      <c r="C16" s="4"/>
    </row>
    <row r="17" spans="1:3" s="1" customFormat="1" ht="15.9" customHeight="1" x14ac:dyDescent="0.3">
      <c r="A17" s="24" t="s">
        <v>68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49</v>
      </c>
      <c r="B19" s="27">
        <v>0</v>
      </c>
      <c r="C19" s="6"/>
    </row>
    <row r="20" spans="1:3" s="7" customFormat="1" ht="15.9" customHeight="1" x14ac:dyDescent="0.3">
      <c r="A20" s="26" t="s">
        <v>50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8" t="s">
        <v>2</v>
      </c>
      <c r="B22" s="78"/>
      <c r="C22" s="4"/>
    </row>
    <row r="23" spans="1:3" s="1" customFormat="1" ht="14.1" customHeight="1" x14ac:dyDescent="0.3">
      <c r="A23" s="29"/>
      <c r="B23" s="79" t="s">
        <v>48</v>
      </c>
      <c r="C23" s="4"/>
    </row>
    <row r="24" spans="1:3" s="1" customFormat="1" ht="15.9" customHeight="1" x14ac:dyDescent="0.3">
      <c r="A24" s="30" t="s">
        <v>72</v>
      </c>
      <c r="B24" s="79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43</v>
      </c>
      <c r="B27" s="73">
        <v>30</v>
      </c>
      <c r="C27" s="10"/>
    </row>
    <row r="28" spans="1:3" s="1" customFormat="1" ht="15.9" customHeight="1" x14ac:dyDescent="0.3">
      <c r="A28" s="33" t="s">
        <v>44</v>
      </c>
      <c r="B28" s="73">
        <v>758996.30999999994</v>
      </c>
      <c r="C28" s="10"/>
    </row>
    <row r="29" spans="1:3" s="1" customFormat="1" ht="15.9" customHeight="1" x14ac:dyDescent="0.3">
      <c r="A29" s="35" t="s">
        <v>29</v>
      </c>
      <c r="B29" s="36">
        <f>B27+B28+B26</f>
        <v>759026.30999999994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64</v>
      </c>
      <c r="B32" s="27">
        <v>0</v>
      </c>
      <c r="C32" s="11"/>
    </row>
    <row r="33" spans="1:3" s="12" customFormat="1" ht="15.9" customHeight="1" x14ac:dyDescent="0.3">
      <c r="A33" s="38" t="s">
        <v>38</v>
      </c>
      <c r="B33" s="68">
        <v>0</v>
      </c>
      <c r="C33" s="11"/>
    </row>
    <row r="34" spans="1:3" s="12" customFormat="1" ht="15.9" customHeight="1" x14ac:dyDescent="0.3">
      <c r="A34" s="22" t="s">
        <v>58</v>
      </c>
      <c r="B34" s="27">
        <v>6528.28</v>
      </c>
      <c r="C34" s="11"/>
    </row>
    <row r="35" spans="1:3" s="12" customFormat="1" ht="15.9" customHeight="1" x14ac:dyDescent="0.3">
      <c r="A35" s="22" t="s">
        <v>70</v>
      </c>
      <c r="B35" s="73">
        <f>163.03+3619.84</f>
        <v>3782.8700000000003</v>
      </c>
      <c r="C35" s="11"/>
    </row>
    <row r="36" spans="1:3" s="12" customFormat="1" ht="15.9" customHeight="1" x14ac:dyDescent="0.3">
      <c r="A36" s="39" t="s">
        <v>30</v>
      </c>
      <c r="B36" s="36">
        <f>SUM(B32:B35)</f>
        <v>10311.15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65</v>
      </c>
      <c r="B39" s="27">
        <v>0</v>
      </c>
      <c r="C39" s="13"/>
    </row>
    <row r="40" spans="1:3" s="12" customFormat="1" ht="15.9" customHeight="1" x14ac:dyDescent="0.3">
      <c r="A40" s="38" t="s">
        <v>39</v>
      </c>
      <c r="B40" s="27">
        <v>0</v>
      </c>
      <c r="C40" s="13"/>
    </row>
    <row r="41" spans="1:3" s="12" customFormat="1" ht="15.9" customHeight="1" x14ac:dyDescent="0.3">
      <c r="A41" s="39" t="s">
        <v>31</v>
      </c>
      <c r="B41" s="36">
        <f>SUM(B39:B40)</f>
        <v>0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66</v>
      </c>
      <c r="B44" s="27">
        <v>163.03</v>
      </c>
      <c r="C44" s="16"/>
    </row>
    <row r="45" spans="1:3" s="12" customFormat="1" ht="15.9" customHeight="1" x14ac:dyDescent="0.3">
      <c r="A45" s="44" t="s">
        <v>8</v>
      </c>
      <c r="B45" s="36">
        <f>B44</f>
        <v>163.03</v>
      </c>
      <c r="C45" s="16"/>
    </row>
    <row r="46" spans="1:3" s="12" customFormat="1" ht="15.9" customHeight="1" x14ac:dyDescent="0.3">
      <c r="A46" s="22" t="s">
        <v>40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32</v>
      </c>
      <c r="B48" s="49">
        <f>B45+B47</f>
        <v>163.03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v>0</v>
      </c>
      <c r="C52" s="11"/>
    </row>
    <row r="53" spans="1:3" s="12" customFormat="1" ht="15.9" customHeight="1" x14ac:dyDescent="0.3">
      <c r="A53" s="52" t="s">
        <v>13</v>
      </c>
      <c r="B53" s="27">
        <v>0</v>
      </c>
      <c r="C53" s="11"/>
    </row>
    <row r="54" spans="1:3" s="12" customFormat="1" ht="15.9" customHeight="1" x14ac:dyDescent="0.3">
      <c r="A54" s="52" t="s">
        <v>14</v>
      </c>
      <c r="B54" s="27">
        <v>3619.84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v>0</v>
      </c>
      <c r="C56" s="11"/>
    </row>
    <row r="57" spans="1:3" s="12" customFormat="1" ht="15.9" customHeight="1" x14ac:dyDescent="0.3">
      <c r="A57" s="51" t="s">
        <v>17</v>
      </c>
      <c r="B57" s="27">
        <v>0</v>
      </c>
      <c r="C57" s="11"/>
    </row>
    <row r="58" spans="1:3" s="12" customFormat="1" ht="29.1" customHeight="1" x14ac:dyDescent="0.3">
      <c r="A58" s="51" t="s">
        <v>52</v>
      </c>
      <c r="B58" s="27">
        <v>0</v>
      </c>
      <c r="C58" s="11"/>
    </row>
    <row r="59" spans="1:3" s="12" customFormat="1" ht="15.9" customHeight="1" x14ac:dyDescent="0.3">
      <c r="A59" s="48" t="s">
        <v>51</v>
      </c>
      <c r="B59" s="27">
        <v>0</v>
      </c>
      <c r="C59" s="11"/>
    </row>
    <row r="60" spans="1:3" s="12" customFormat="1" ht="15.9" customHeight="1" x14ac:dyDescent="0.3">
      <c r="A60" s="48" t="s">
        <v>59</v>
      </c>
      <c r="B60" s="27">
        <v>0</v>
      </c>
      <c r="C60" s="11"/>
    </row>
    <row r="61" spans="1:3" s="12" customFormat="1" ht="15.9" customHeight="1" x14ac:dyDescent="0.3">
      <c r="A61" s="44" t="s">
        <v>53</v>
      </c>
      <c r="B61" s="36">
        <f>SUM(B52:B60)</f>
        <v>3619.84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42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41</v>
      </c>
      <c r="B67" s="27">
        <v>0</v>
      </c>
      <c r="C67" s="13"/>
    </row>
    <row r="68" spans="1:4" s="12" customFormat="1" ht="15.9" customHeight="1" x14ac:dyDescent="0.3">
      <c r="A68" s="44" t="s">
        <v>33</v>
      </c>
      <c r="B68" s="36">
        <f>SUM(B64:B67)</f>
        <v>0</v>
      </c>
      <c r="C68" s="16"/>
    </row>
    <row r="69" spans="1:4" s="12" customFormat="1" ht="15.9" customHeight="1" x14ac:dyDescent="0.3">
      <c r="A69" s="44" t="s">
        <v>34</v>
      </c>
      <c r="B69" s="36">
        <f>B61+B68</f>
        <v>3619.84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47</v>
      </c>
      <c r="B73" s="27">
        <v>0</v>
      </c>
      <c r="C73" s="2"/>
    </row>
    <row r="74" spans="1:4" s="12" customFormat="1" ht="15.9" customHeight="1" x14ac:dyDescent="0.3">
      <c r="A74" s="54" t="s">
        <v>35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71</v>
      </c>
      <c r="B76" s="56"/>
      <c r="C76" s="10"/>
    </row>
    <row r="77" spans="1:4" s="12" customFormat="1" ht="15.9" customHeight="1" x14ac:dyDescent="0.3">
      <c r="A77" s="57" t="s">
        <v>23</v>
      </c>
      <c r="B77" s="34">
        <v>0</v>
      </c>
      <c r="C77" s="10"/>
    </row>
    <row r="78" spans="1:4" s="12" customFormat="1" ht="15.9" customHeight="1" x14ac:dyDescent="0.3">
      <c r="A78" s="57" t="s">
        <v>45</v>
      </c>
      <c r="B78" s="34">
        <f>10+10+10</f>
        <v>30</v>
      </c>
      <c r="C78" s="10"/>
      <c r="D78" s="21"/>
    </row>
    <row r="79" spans="1:4" s="12" customFormat="1" ht="15.9" customHeight="1" x14ac:dyDescent="0.3">
      <c r="A79" s="57" t="s">
        <v>46</v>
      </c>
      <c r="B79" s="34">
        <f>559.7+759198.5+5929.42</f>
        <v>765687.62</v>
      </c>
      <c r="C79" s="19"/>
    </row>
    <row r="80" spans="1:4" s="12" customFormat="1" ht="15.9" customHeight="1" x14ac:dyDescent="0.3">
      <c r="A80" s="54" t="s">
        <v>36</v>
      </c>
      <c r="B80" s="58">
        <f>(B29+B36)-(B69+B74)</f>
        <v>765717.62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57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54</v>
      </c>
      <c r="B85" s="58">
        <v>0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0</v>
      </c>
      <c r="C86" s="1"/>
      <c r="D86" s="2"/>
    </row>
    <row r="87" spans="1:5" s="12" customFormat="1" ht="34.200000000000003" customHeight="1" x14ac:dyDescent="0.3">
      <c r="A87" s="66" t="s">
        <v>69</v>
      </c>
      <c r="B87" s="67"/>
      <c r="C87" s="1"/>
      <c r="D87" s="2"/>
    </row>
    <row r="88" spans="1:5" s="1" customFormat="1" ht="15.75" customHeight="1" x14ac:dyDescent="0.3">
      <c r="A88" s="65"/>
      <c r="C88" s="4"/>
      <c r="D88" s="2"/>
    </row>
    <row r="89" spans="1:5" s="1" customFormat="1" x14ac:dyDescent="0.3">
      <c r="A89" s="74"/>
      <c r="B89" s="74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60</v>
      </c>
    </row>
    <row r="95" spans="1:5" x14ac:dyDescent="0.3">
      <c r="A95" s="70" t="s">
        <v>61</v>
      </c>
    </row>
    <row r="97" spans="2:4" x14ac:dyDescent="0.3">
      <c r="B97" s="71" t="s">
        <v>73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8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wjrC7P2S+oZ90EBxfKnK9n8Jqqw++BjYk5U4sVC0oOU=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i3bs6wj207ubLCDDfFPZ2mbTkkeoptVFN9z83gR2Lsc=</DigestValue>
    </Reference>
  </SignedInfo>
  <SignatureValue>IuNQYNzjxzfNOUw9DWb+NhCrT7Xa+B1F+gfRr3aqLaIQQy3IgdAvMu/NSaGuQfxQKKSCvUyCmteD
cCdd5371HxQiuHplxOPVjiN/S/cJeBNr3L3EiQnUQt7rKpSCsw4k3eiioeWXowOP2q6LGWbp4rin
V90OBFblXf+60DfcE/QPEMkMHyxeFTIpo7EikVeQW9rsl8APX+reqtPOyzftsnKeIO7Vj3UKk6ys
yMlGewb68HSsZ7cOVb+V3UxJmRLWjRiMBXwsXKGGIWambp8A5GUWG4mv9WXmhiNhwvfji3bX8YoM
vFj0vIkUJPw+4mJwS3jEPD72FHSrpsuIScJTUw==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LImiE41iiC2VWppXdKDuL8ibIoXfsbGz4NwNFwoOUcw=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Bs30Cyy6NmwzsuWenATw1opMOsseALGGbS5IWnz7pXY=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mTKVHB4na53os70KmQ0s0ALc6ltXCPOPmqnK+myW5ro=</DigestValue>
      </Reference>
      <Reference URI="/xl/sharedStrings.xml?ContentType=application/vnd.openxmlformats-officedocument.spreadsheetml.sharedStrings+xml">
        <DigestMethod Algorithm="http://www.w3.org/2001/04/xmlenc#sha256"/>
        <DigestValue>aVloCVl7sYIAvrIcbPpRAp/D9qz+xXCmxpULVyACU9g=</DigestValue>
      </Reference>
      <Reference URI="/xl/styles.xml?ContentType=application/vnd.openxmlformats-officedocument.spreadsheetml.styles+xml">
        <DigestMethod Algorithm="http://www.w3.org/2001/04/xmlenc#sha256"/>
        <DigestValue>wGpMbZhUisJocw+LmNrrvNxYeG5CcEUg6xrADzPDwVE=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8H/C0hkazVGsRqxp5lGgUexZHfjq90uQ0aLosI3kgkw=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HrR+ZCuy1pmnDTyWXWy4XlDzdANeiC2kxr/gKClFHvk=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2022-11-14T20:55:34Z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2022-11-14T20:55:34Z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102022</vt:lpstr>
      <vt:lpstr>'102022'!Area_de_impressao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Cristina Dias Gonçalves</dc:creator>
  <dc:description/>
  <cp:lastModifiedBy>Adriano Adriano Salles Amadeu</cp:lastModifiedBy>
  <cp:lastPrinted>2022-09-26T14:55:23Z</cp:lastPrinted>
  <dcterms:created xsi:type="dcterms:W3CDTF">2021-09-23T15:15:02Z</dcterms:created>
  <dcterms:modified xsi:type="dcterms:W3CDTF">2022-11-14T20:54:43Z</dcterms:modified>
</cp:coreProperties>
</file>